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240" yWindow="30" windowWidth="15480" windowHeight="9210"/>
  </bookViews>
  <sheets>
    <sheet name="Pr.Planu 2016" sheetId="1" r:id="rId1"/>
    <sheet name="Arkusz2" sheetId="2" r:id="rId2"/>
    <sheet name="Arkusz3" sheetId="3" r:id="rId3"/>
  </sheets>
  <definedNames>
    <definedName name="_xlnm.Print_Area" localSheetId="0">'Pr.Planu 2016'!$A$1:$K$40</definedName>
  </definedNames>
  <calcPr calcId="125725"/>
</workbook>
</file>

<file path=xl/calcChain.xml><?xml version="1.0" encoding="utf-8"?>
<calcChain xmlns="http://schemas.openxmlformats.org/spreadsheetml/2006/main">
  <c r="G34" i="1"/>
  <c r="D34"/>
  <c r="C33"/>
  <c r="E32"/>
  <c r="E34" s="1"/>
  <c r="D32" l="1"/>
  <c r="F32"/>
  <c r="F34" s="1"/>
  <c r="G32"/>
  <c r="H32"/>
  <c r="H34" s="1"/>
  <c r="I32"/>
  <c r="I34" s="1"/>
  <c r="J32"/>
  <c r="J34" s="1"/>
  <c r="D22"/>
  <c r="C24"/>
  <c r="C25"/>
  <c r="C26"/>
  <c r="C27"/>
  <c r="C29"/>
  <c r="C30"/>
  <c r="C31"/>
  <c r="C21"/>
  <c r="C20"/>
  <c r="C17"/>
  <c r="C16"/>
  <c r="E22"/>
  <c r="F22"/>
  <c r="G22"/>
  <c r="H22"/>
  <c r="I22"/>
  <c r="J22"/>
  <c r="G18"/>
  <c r="H18"/>
  <c r="H15" s="1"/>
  <c r="I18"/>
  <c r="J18"/>
  <c r="F18"/>
  <c r="E18"/>
  <c r="I28"/>
  <c r="D18"/>
  <c r="C18" s="1"/>
  <c r="D28"/>
  <c r="C28" s="1"/>
  <c r="I15" l="1"/>
  <c r="G15"/>
  <c r="E15"/>
  <c r="D15"/>
  <c r="J15"/>
  <c r="F15"/>
  <c r="C22"/>
  <c r="D23"/>
  <c r="E23"/>
  <c r="F23"/>
  <c r="G23"/>
  <c r="H23"/>
  <c r="I23"/>
  <c r="J23"/>
  <c r="C23" l="1"/>
  <c r="C15"/>
  <c r="C32" l="1"/>
  <c r="C34" s="1"/>
</calcChain>
</file>

<file path=xl/sharedStrings.xml><?xml version="1.0" encoding="utf-8"?>
<sst xmlns="http://schemas.openxmlformats.org/spreadsheetml/2006/main" count="54" uniqueCount="50">
  <si>
    <t>Lp.</t>
  </si>
  <si>
    <t>Nazwa  szkoły/placówki oświatowej</t>
  </si>
  <si>
    <t>Kwota ogółem</t>
  </si>
  <si>
    <t>Szkolenia  Rady Pedagogicznej</t>
  </si>
  <si>
    <t>§  4700</t>
  </si>
  <si>
    <t>Kursy kwalifikacyjne</t>
  </si>
  <si>
    <t>§ 4700</t>
  </si>
  <si>
    <t>Studia Podyplomowe</t>
  </si>
  <si>
    <t>§ 4300</t>
  </si>
  <si>
    <t>Studia uzupełniające</t>
  </si>
  <si>
    <t>Materiały                  i sprzęt szkoleniowy</t>
  </si>
  <si>
    <t>W  tym  formy doskonalenia  zawodowego nauczycieli</t>
  </si>
  <si>
    <t>1.</t>
  </si>
  <si>
    <t>§ 4410</t>
  </si>
  <si>
    <t>§ 4210</t>
  </si>
  <si>
    <t>2.</t>
  </si>
  <si>
    <t>3.</t>
  </si>
  <si>
    <t>4.</t>
  </si>
  <si>
    <t>5.</t>
  </si>
  <si>
    <t>7.</t>
  </si>
  <si>
    <t>Koszty  delegowania</t>
  </si>
  <si>
    <t>Zespół Szkół Specjalnych JUNIOR              w Miłkowie</t>
  </si>
  <si>
    <t>Publiczna Poradnia Psychologiczno-Pedagogiczna                                               w Szklarskiej Porębie</t>
  </si>
  <si>
    <t>Publiczna Poradnia Psychologiczno-Pedagogiczna                                                           w Kowarach</t>
  </si>
  <si>
    <t xml:space="preserve">zadanie realizowane przez powiat na podstawie porozumienia z Gminą Szklarska Poręba                                         </t>
  </si>
  <si>
    <t>Dom Wczasów Dziecięcych                               i Promocji Zdrowia                                                                   w Szklarskiej Porębie</t>
  </si>
  <si>
    <t>Zespół Szkół Technicznych                          i Licealnych w Piechowicach</t>
  </si>
  <si>
    <t>Plan dofinansowania form doskonalenia zawodowego nauczycieli</t>
  </si>
  <si>
    <t xml:space="preserve">Zespół Szkół Ogólnokształcących                                w Kowarach                                                   Ogółem:                                                                                              </t>
  </si>
  <si>
    <t>w tym:                                  Gimnazjum</t>
  </si>
  <si>
    <t xml:space="preserve">                                     Razem Gimnazj.</t>
  </si>
  <si>
    <t xml:space="preserve">Zespół Szkół Ogólnokształcących              i Mistrzostwa Sportowego                            w Szklarskiej Porębie        Ogółem:                                                                  </t>
  </si>
  <si>
    <t>Kursy doskonalące seminaria               i inne formy</t>
  </si>
  <si>
    <t xml:space="preserve">                                          Internat LO</t>
  </si>
  <si>
    <t xml:space="preserve">                                          Razem  LO:</t>
  </si>
  <si>
    <t xml:space="preserve">zadanie realizowane  przez powiat na podstawie porozumienia z Gminą Kowary                                                        w tym:                                     Gimnazjum     </t>
  </si>
  <si>
    <t>w tym:                                            LO</t>
  </si>
  <si>
    <t xml:space="preserve">                                          Internat Gim.</t>
  </si>
  <si>
    <t>Zarządu Powiatu Jeleniogórskiego</t>
  </si>
  <si>
    <t>oświatowych jednostek organizacyjnych Powiatu Jeleniogórskiego na 2018 r.</t>
  </si>
  <si>
    <t>6.</t>
  </si>
  <si>
    <t>Młodzieżowy Ośrodek Wychowawczy                                       w Szklarskiej Porębie</t>
  </si>
  <si>
    <t>Razem szkoły i placówki oświatowe łacznie x Gimnazjium w Szklarskiej Porębie</t>
  </si>
  <si>
    <t>8.</t>
  </si>
  <si>
    <t>Środki na doskonalenie zawodowe nauczycieli starostwa zarezerwowane w planie finansowym Starostwa</t>
  </si>
  <si>
    <t>9.</t>
  </si>
  <si>
    <t>Ogółem (poz. 8 i9)</t>
  </si>
  <si>
    <t>10.</t>
  </si>
  <si>
    <t>Załącznik do Uchwały Nr 203/626/2018</t>
  </si>
  <si>
    <t>z dnia 19 marca 2018 r.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</si>
</sst>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color rgb="FFFF0000"/>
      <name val="Arial CE"/>
      <family val="2"/>
      <charset val="238"/>
    </font>
    <font>
      <sz val="16"/>
      <name val="Arial CE"/>
      <charset val="238"/>
    </font>
    <font>
      <b/>
      <sz val="11"/>
      <color rgb="FF3F3F3F"/>
      <name val="Czcionka tekstu podstawowego"/>
      <family val="2"/>
      <charset val="238"/>
    </font>
    <font>
      <b/>
      <sz val="15"/>
      <name val="Arial CE"/>
      <family val="2"/>
      <charset val="238"/>
    </font>
    <font>
      <sz val="15"/>
      <name val="Arial CE"/>
      <family val="2"/>
      <charset val="238"/>
    </font>
    <font>
      <b/>
      <sz val="16"/>
      <color rgb="FF3F3F3F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0" fillId="4" borderId="3" applyNumberFormat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/>
    <xf numFmtId="0" fontId="5" fillId="0" borderId="2" xfId="0" applyFont="1" applyBorder="1" applyAlignment="1"/>
    <xf numFmtId="0" fontId="4" fillId="2" borderId="1" xfId="0" applyFont="1" applyFill="1" applyBorder="1" applyAlignment="1">
      <alignment wrapText="1"/>
    </xf>
    <xf numFmtId="0" fontId="5" fillId="0" borderId="0" xfId="0" applyFont="1"/>
    <xf numFmtId="0" fontId="5" fillId="0" borderId="1" xfId="0" applyFont="1" applyBorder="1" applyAlignment="1"/>
    <xf numFmtId="0" fontId="5" fillId="0" borderId="1" xfId="0" applyFont="1" applyBorder="1"/>
    <xf numFmtId="0" fontId="4" fillId="0" borderId="0" xfId="0" applyFont="1" applyBorder="1"/>
    <xf numFmtId="0" fontId="4" fillId="0" borderId="0" xfId="0" applyFont="1" applyFill="1" applyBorder="1" applyAlignment="1">
      <alignment wrapText="1"/>
    </xf>
    <xf numFmtId="4" fontId="7" fillId="0" borderId="0" xfId="0" applyNumberFormat="1" applyFont="1" applyBorder="1"/>
    <xf numFmtId="4" fontId="8" fillId="3" borderId="0" xfId="0" applyNumberFormat="1" applyFont="1" applyFill="1" applyBorder="1"/>
    <xf numFmtId="4" fontId="7" fillId="3" borderId="0" xfId="0" applyNumberFormat="1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Fill="1"/>
    <xf numFmtId="0" fontId="5" fillId="0" borderId="1" xfId="0" applyFont="1" applyFill="1" applyBorder="1"/>
    <xf numFmtId="0" fontId="4" fillId="0" borderId="2" xfId="0" applyFont="1" applyFill="1" applyBorder="1" applyAlignment="1">
      <alignment wrapText="1"/>
    </xf>
    <xf numFmtId="0" fontId="4" fillId="0" borderId="1" xfId="0" applyFont="1" applyFill="1" applyBorder="1" applyAlignment="1"/>
    <xf numFmtId="0" fontId="5" fillId="0" borderId="2" xfId="0" applyFont="1" applyFill="1" applyBorder="1" applyAlignment="1">
      <alignment wrapText="1"/>
    </xf>
    <xf numFmtId="4" fontId="8" fillId="0" borderId="0" xfId="0" applyNumberFormat="1" applyFont="1" applyFill="1" applyBorder="1"/>
    <xf numFmtId="4" fontId="7" fillId="0" borderId="0" xfId="0" applyNumberFormat="1" applyFont="1" applyFill="1" applyBorder="1"/>
    <xf numFmtId="4" fontId="9" fillId="0" borderId="0" xfId="0" applyNumberFormat="1" applyFont="1" applyFill="1"/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4" fontId="4" fillId="5" borderId="1" xfId="0" applyNumberFormat="1" applyFont="1" applyFill="1" applyBorder="1"/>
    <xf numFmtId="4" fontId="5" fillId="0" borderId="1" xfId="0" applyNumberFormat="1" applyFont="1" applyBorder="1"/>
    <xf numFmtId="4" fontId="5" fillId="0" borderId="1" xfId="0" applyNumberFormat="1" applyFont="1" applyFill="1" applyBorder="1"/>
    <xf numFmtId="4" fontId="5" fillId="3" borderId="1" xfId="0" applyNumberFormat="1" applyFont="1" applyFill="1" applyBorder="1"/>
    <xf numFmtId="4" fontId="5" fillId="0" borderId="2" xfId="0" applyNumberFormat="1" applyFont="1" applyFill="1" applyBorder="1" applyAlignment="1"/>
    <xf numFmtId="4" fontId="5" fillId="0" borderId="1" xfId="0" applyNumberFormat="1" applyFont="1" applyFill="1" applyBorder="1" applyAlignment="1"/>
    <xf numFmtId="4" fontId="5" fillId="5" borderId="1" xfId="0" applyNumberFormat="1" applyFont="1" applyFill="1" applyBorder="1"/>
    <xf numFmtId="4" fontId="4" fillId="0" borderId="1" xfId="0" applyNumberFormat="1" applyFont="1" applyBorder="1"/>
    <xf numFmtId="4" fontId="4" fillId="0" borderId="1" xfId="0" applyNumberFormat="1" applyFont="1" applyFill="1" applyBorder="1"/>
    <xf numFmtId="4" fontId="4" fillId="3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12" fillId="0" borderId="0" xfId="0" applyFont="1"/>
    <xf numFmtId="0" fontId="13" fillId="4" borderId="3" xfId="1" applyFont="1"/>
    <xf numFmtId="0" fontId="13" fillId="4" borderId="3" xfId="1" applyFont="1" applyAlignment="1">
      <alignment wrapText="1"/>
    </xf>
    <xf numFmtId="4" fontId="13" fillId="4" borderId="3" xfId="1" applyNumberFormat="1" applyFont="1"/>
    <xf numFmtId="0" fontId="3" fillId="0" borderId="1" xfId="0" applyFont="1" applyBorder="1" applyAlignment="1">
      <alignment wrapText="1"/>
    </xf>
    <xf numFmtId="0" fontId="0" fillId="0" borderId="0" xfId="0" applyFill="1" applyBorder="1" applyAlignment="1"/>
    <xf numFmtId="0" fontId="5" fillId="0" borderId="0" xfId="0" applyFont="1" applyAlignment="1"/>
    <xf numFmtId="0" fontId="2" fillId="0" borderId="0" xfId="0" applyFont="1" applyAlignment="1"/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50" zoomScaleNormal="100" workbookViewId="0">
      <selection activeCell="B12" sqref="B12:J14"/>
    </sheetView>
  </sheetViews>
  <sheetFormatPr defaultRowHeight="12.75"/>
  <cols>
    <col min="1" max="1" width="5.42578125" bestFit="1" customWidth="1"/>
    <col min="2" max="2" width="50.5703125" customWidth="1"/>
    <col min="3" max="3" width="21" customWidth="1"/>
    <col min="4" max="4" width="23.85546875" style="19" customWidth="1"/>
    <col min="5" max="5" width="24" style="19" customWidth="1"/>
    <col min="6" max="6" width="22.140625" style="19" customWidth="1"/>
    <col min="7" max="7" width="21.140625" customWidth="1"/>
    <col min="8" max="8" width="21.5703125" hidden="1" customWidth="1"/>
    <col min="9" max="9" width="20.7109375" customWidth="1"/>
    <col min="10" max="10" width="21.28515625" customWidth="1"/>
  </cols>
  <sheetData>
    <row r="1" spans="1:11" ht="18">
      <c r="J1" s="10"/>
    </row>
    <row r="3" spans="1:11" ht="18">
      <c r="I3" s="47" t="s">
        <v>48</v>
      </c>
      <c r="J3" s="47"/>
      <c r="K3" s="47"/>
    </row>
    <row r="4" spans="1:11" ht="18">
      <c r="I4" s="47" t="s">
        <v>38</v>
      </c>
      <c r="J4" s="47"/>
      <c r="K4" s="47"/>
    </row>
    <row r="5" spans="1:11" ht="18">
      <c r="H5" s="4"/>
      <c r="I5" s="47" t="s">
        <v>49</v>
      </c>
      <c r="J5" s="47"/>
      <c r="K5" s="47"/>
    </row>
    <row r="6" spans="1:11" ht="14.25">
      <c r="H6" s="48"/>
      <c r="I6" s="48"/>
      <c r="J6" s="48"/>
    </row>
    <row r="7" spans="1:11" hidden="1">
      <c r="I7" s="3"/>
      <c r="J7" s="3"/>
    </row>
    <row r="8" spans="1:11" ht="20.25">
      <c r="B8" s="53" t="s">
        <v>27</v>
      </c>
      <c r="C8" s="53"/>
      <c r="D8" s="53"/>
      <c r="E8" s="53"/>
      <c r="F8" s="53"/>
      <c r="G8" s="53"/>
      <c r="H8" s="53"/>
      <c r="I8" s="46"/>
      <c r="J8" s="46"/>
    </row>
    <row r="9" spans="1:11" ht="20.25">
      <c r="B9" s="53" t="s">
        <v>39</v>
      </c>
      <c r="C9" s="53"/>
      <c r="D9" s="53"/>
      <c r="E9" s="53"/>
      <c r="F9" s="53"/>
      <c r="G9" s="53"/>
      <c r="H9" s="53"/>
    </row>
    <row r="10" spans="1:11" ht="15">
      <c r="B10" s="2"/>
      <c r="C10" s="2"/>
      <c r="D10" s="18"/>
      <c r="E10" s="18"/>
      <c r="F10" s="18"/>
      <c r="G10" s="18"/>
      <c r="H10" s="18"/>
    </row>
    <row r="11" spans="1:11">
      <c r="G11" s="19"/>
      <c r="H11" s="19"/>
    </row>
    <row r="12" spans="1:11" ht="19.5">
      <c r="A12" s="51" t="s">
        <v>0</v>
      </c>
      <c r="B12" s="54" t="s">
        <v>1</v>
      </c>
      <c r="C12" s="54" t="s">
        <v>2</v>
      </c>
      <c r="D12" s="55" t="s">
        <v>11</v>
      </c>
      <c r="E12" s="55"/>
      <c r="F12" s="55"/>
      <c r="G12" s="55"/>
      <c r="H12" s="55"/>
      <c r="I12" s="54" t="s">
        <v>20</v>
      </c>
      <c r="J12" s="54" t="s">
        <v>10</v>
      </c>
      <c r="K12" s="1"/>
    </row>
    <row r="13" spans="1:11" s="41" customFormat="1" ht="91.5" customHeight="1">
      <c r="A13" s="51"/>
      <c r="B13" s="56"/>
      <c r="C13" s="57"/>
      <c r="D13" s="58" t="s">
        <v>3</v>
      </c>
      <c r="E13" s="58" t="s">
        <v>5</v>
      </c>
      <c r="F13" s="58" t="s">
        <v>32</v>
      </c>
      <c r="G13" s="58" t="s">
        <v>7</v>
      </c>
      <c r="H13" s="58" t="s">
        <v>9</v>
      </c>
      <c r="I13" s="59"/>
      <c r="J13" s="54"/>
    </row>
    <row r="14" spans="1:11" ht="24.75" customHeight="1">
      <c r="A14" s="52"/>
      <c r="B14" s="57"/>
      <c r="C14" s="59"/>
      <c r="D14" s="60" t="s">
        <v>4</v>
      </c>
      <c r="E14" s="60" t="s">
        <v>6</v>
      </c>
      <c r="F14" s="60" t="s">
        <v>6</v>
      </c>
      <c r="G14" s="60" t="s">
        <v>8</v>
      </c>
      <c r="H14" s="60" t="s">
        <v>8</v>
      </c>
      <c r="I14" s="61" t="s">
        <v>13</v>
      </c>
      <c r="J14" s="61" t="s">
        <v>14</v>
      </c>
    </row>
    <row r="15" spans="1:11" ht="54" customHeight="1">
      <c r="A15" s="27" t="s">
        <v>12</v>
      </c>
      <c r="B15" s="28" t="s">
        <v>31</v>
      </c>
      <c r="C15" s="29">
        <f>C18+C22</f>
        <v>15902</v>
      </c>
      <c r="D15" s="29">
        <f>D18+D22</f>
        <v>5737</v>
      </c>
      <c r="E15" s="29">
        <f t="shared" ref="E15:J15" si="0">E18+E22</f>
        <v>1150</v>
      </c>
      <c r="F15" s="29">
        <f t="shared" si="0"/>
        <v>1150</v>
      </c>
      <c r="G15" s="29">
        <f t="shared" si="0"/>
        <v>3365</v>
      </c>
      <c r="H15" s="29">
        <f t="shared" si="0"/>
        <v>0</v>
      </c>
      <c r="I15" s="29">
        <f t="shared" si="0"/>
        <v>2500</v>
      </c>
      <c r="J15" s="29">
        <f t="shared" si="0"/>
        <v>2000</v>
      </c>
    </row>
    <row r="16" spans="1:11" ht="24.75" customHeight="1">
      <c r="A16" s="12"/>
      <c r="B16" s="12" t="s">
        <v>36</v>
      </c>
      <c r="C16" s="30">
        <f>SUM(D16:J16)</f>
        <v>3426</v>
      </c>
      <c r="D16" s="31">
        <v>826</v>
      </c>
      <c r="E16" s="31">
        <v>300</v>
      </c>
      <c r="F16" s="31">
        <v>300</v>
      </c>
      <c r="G16" s="31">
        <v>500</v>
      </c>
      <c r="H16" s="31">
        <v>0</v>
      </c>
      <c r="I16" s="32">
        <v>1000</v>
      </c>
      <c r="J16" s="32">
        <v>500</v>
      </c>
    </row>
    <row r="17" spans="1:10" ht="24.75" customHeight="1">
      <c r="A17" s="12"/>
      <c r="B17" s="12" t="s">
        <v>33</v>
      </c>
      <c r="C17" s="30">
        <f>SUM(D17:J17)</f>
        <v>778</v>
      </c>
      <c r="D17" s="31">
        <v>778</v>
      </c>
      <c r="E17" s="31">
        <v>0</v>
      </c>
      <c r="F17" s="31">
        <v>0</v>
      </c>
      <c r="G17" s="31">
        <v>0</v>
      </c>
      <c r="H17" s="31">
        <v>0</v>
      </c>
      <c r="I17" s="32">
        <v>0</v>
      </c>
      <c r="J17" s="32">
        <v>0</v>
      </c>
    </row>
    <row r="18" spans="1:10" ht="24.75" customHeight="1">
      <c r="A18" s="12"/>
      <c r="B18" s="12" t="s">
        <v>34</v>
      </c>
      <c r="C18" s="30">
        <f>SUM(D18:J18)</f>
        <v>4204</v>
      </c>
      <c r="D18" s="31">
        <f>SUM(D16:D17)</f>
        <v>1604</v>
      </c>
      <c r="E18" s="31">
        <f>SUM(E16:E17)</f>
        <v>300</v>
      </c>
      <c r="F18" s="31">
        <f>SUM(F16:F17)</f>
        <v>300</v>
      </c>
      <c r="G18" s="31">
        <f t="shared" ref="G18:J18" si="1">SUM(G16:G17)</f>
        <v>500</v>
      </c>
      <c r="H18" s="31">
        <f t="shared" si="1"/>
        <v>0</v>
      </c>
      <c r="I18" s="32">
        <f t="shared" si="1"/>
        <v>1000</v>
      </c>
      <c r="J18" s="32">
        <f t="shared" si="1"/>
        <v>500</v>
      </c>
    </row>
    <row r="19" spans="1:10" ht="33.75" customHeight="1">
      <c r="A19" s="12"/>
      <c r="B19" s="45" t="s">
        <v>24</v>
      </c>
      <c r="C19" s="30"/>
      <c r="D19" s="31"/>
      <c r="E19" s="31"/>
      <c r="F19" s="31"/>
      <c r="G19" s="31"/>
      <c r="H19" s="31"/>
      <c r="I19" s="32"/>
      <c r="J19" s="32"/>
    </row>
    <row r="20" spans="1:10" ht="24" customHeight="1">
      <c r="A20" s="12"/>
      <c r="B20" s="20" t="s">
        <v>29</v>
      </c>
      <c r="C20" s="31">
        <f>SUM(D20:J20)</f>
        <v>10571</v>
      </c>
      <c r="D20" s="31">
        <v>3006</v>
      </c>
      <c r="E20" s="31">
        <v>850</v>
      </c>
      <c r="F20" s="31">
        <v>850</v>
      </c>
      <c r="G20" s="31">
        <v>2865</v>
      </c>
      <c r="H20" s="31">
        <v>0</v>
      </c>
      <c r="I20" s="31">
        <v>1500</v>
      </c>
      <c r="J20" s="31">
        <v>1500</v>
      </c>
    </row>
    <row r="21" spans="1:10" ht="24" customHeight="1">
      <c r="A21" s="12"/>
      <c r="B21" s="20" t="s">
        <v>37</v>
      </c>
      <c r="C21" s="31">
        <f>SUM(D21:J21)</f>
        <v>1127</v>
      </c>
      <c r="D21" s="31">
        <v>1127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/>
    </row>
    <row r="22" spans="1:10" ht="24" customHeight="1">
      <c r="A22" s="12"/>
      <c r="B22" s="20" t="s">
        <v>30</v>
      </c>
      <c r="C22" s="31">
        <f t="shared" ref="C22:C32" si="2">SUM(D22:J22)</f>
        <v>11698</v>
      </c>
      <c r="D22" s="31">
        <f>SUM(D20:D21)</f>
        <v>4133</v>
      </c>
      <c r="E22" s="31">
        <f t="shared" ref="E22:J22" si="3">SUM(E20:E21)</f>
        <v>850</v>
      </c>
      <c r="F22" s="31">
        <f t="shared" si="3"/>
        <v>850</v>
      </c>
      <c r="G22" s="31">
        <f t="shared" si="3"/>
        <v>2865</v>
      </c>
      <c r="H22" s="31">
        <f t="shared" si="3"/>
        <v>0</v>
      </c>
      <c r="I22" s="31">
        <f t="shared" si="3"/>
        <v>1500</v>
      </c>
      <c r="J22" s="31">
        <f t="shared" si="3"/>
        <v>1500</v>
      </c>
    </row>
    <row r="23" spans="1:10" ht="57.75" hidden="1" customHeight="1">
      <c r="A23" s="7" t="s">
        <v>15</v>
      </c>
      <c r="B23" s="21" t="s">
        <v>28</v>
      </c>
      <c r="C23" s="31">
        <f t="shared" si="2"/>
        <v>0</v>
      </c>
      <c r="D23" s="33">
        <f t="shared" ref="D23:J23" si="4">D24+D25</f>
        <v>0</v>
      </c>
      <c r="E23" s="33">
        <f t="shared" si="4"/>
        <v>0</v>
      </c>
      <c r="F23" s="33">
        <f t="shared" si="4"/>
        <v>0</v>
      </c>
      <c r="G23" s="33">
        <f t="shared" si="4"/>
        <v>0</v>
      </c>
      <c r="H23" s="33">
        <f t="shared" si="4"/>
        <v>0</v>
      </c>
      <c r="I23" s="33">
        <f t="shared" si="4"/>
        <v>0</v>
      </c>
      <c r="J23" s="33">
        <f t="shared" si="4"/>
        <v>0</v>
      </c>
    </row>
    <row r="24" spans="1:10" ht="27.75" hidden="1" customHeight="1">
      <c r="A24" s="11"/>
      <c r="B24" s="22" t="s">
        <v>36</v>
      </c>
      <c r="C24" s="31">
        <f t="shared" si="2"/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</row>
    <row r="25" spans="1:10" ht="54.75" hidden="1" customHeight="1">
      <c r="A25" s="8"/>
      <c r="B25" s="23" t="s">
        <v>35</v>
      </c>
      <c r="C25" s="31">
        <f t="shared" si="2"/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</row>
    <row r="26" spans="1:10" ht="38.25" customHeight="1">
      <c r="A26" s="27" t="s">
        <v>15</v>
      </c>
      <c r="B26" s="28" t="s">
        <v>26</v>
      </c>
      <c r="C26" s="35">
        <f>SUM(D26:J26)</f>
        <v>5302</v>
      </c>
      <c r="D26" s="35">
        <v>5302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ht="38.25" customHeight="1">
      <c r="A27" s="27" t="s">
        <v>16</v>
      </c>
      <c r="B27" s="28" t="s">
        <v>21</v>
      </c>
      <c r="C27" s="35">
        <f t="shared" si="2"/>
        <v>3200</v>
      </c>
      <c r="D27" s="35"/>
      <c r="E27" s="35">
        <v>0</v>
      </c>
      <c r="F27" s="35">
        <v>1900</v>
      </c>
      <c r="G27" s="35">
        <v>1000</v>
      </c>
      <c r="H27" s="35">
        <v>0</v>
      </c>
      <c r="I27" s="35">
        <v>0</v>
      </c>
      <c r="J27" s="35">
        <v>300</v>
      </c>
    </row>
    <row r="28" spans="1:10" ht="36">
      <c r="A28" s="27" t="s">
        <v>17</v>
      </c>
      <c r="B28" s="28" t="s">
        <v>41</v>
      </c>
      <c r="C28" s="35">
        <f t="shared" si="2"/>
        <v>5493</v>
      </c>
      <c r="D28" s="35">
        <f>1280+2200</f>
        <v>3480</v>
      </c>
      <c r="E28" s="35">
        <v>0</v>
      </c>
      <c r="F28" s="35">
        <v>0</v>
      </c>
      <c r="G28" s="35">
        <v>0</v>
      </c>
      <c r="H28" s="35">
        <v>0</v>
      </c>
      <c r="I28" s="35">
        <f>400+440</f>
        <v>840</v>
      </c>
      <c r="J28" s="35">
        <v>1173</v>
      </c>
    </row>
    <row r="29" spans="1:10" ht="54">
      <c r="A29" s="27" t="s">
        <v>18</v>
      </c>
      <c r="B29" s="28" t="s">
        <v>22</v>
      </c>
      <c r="C29" s="35">
        <f t="shared" si="2"/>
        <v>1500</v>
      </c>
      <c r="D29" s="35">
        <v>1000</v>
      </c>
      <c r="E29" s="35">
        <v>0</v>
      </c>
      <c r="F29" s="35">
        <v>500</v>
      </c>
      <c r="G29" s="35">
        <v>0</v>
      </c>
      <c r="H29" s="35">
        <v>0</v>
      </c>
      <c r="I29" s="35">
        <v>0</v>
      </c>
      <c r="J29" s="35">
        <v>0</v>
      </c>
    </row>
    <row r="30" spans="1:10" ht="54">
      <c r="A30" s="27" t="s">
        <v>40</v>
      </c>
      <c r="B30" s="28" t="s">
        <v>23</v>
      </c>
      <c r="C30" s="35">
        <f t="shared" si="2"/>
        <v>1439</v>
      </c>
      <c r="D30" s="35">
        <v>0</v>
      </c>
      <c r="E30" s="35">
        <v>0</v>
      </c>
      <c r="F30" s="35">
        <v>1439</v>
      </c>
      <c r="G30" s="35">
        <v>0</v>
      </c>
      <c r="H30" s="35">
        <v>0</v>
      </c>
      <c r="I30" s="35">
        <v>0</v>
      </c>
      <c r="J30" s="35">
        <v>0</v>
      </c>
    </row>
    <row r="31" spans="1:10" ht="63" customHeight="1">
      <c r="A31" s="27" t="s">
        <v>19</v>
      </c>
      <c r="B31" s="28" t="s">
        <v>25</v>
      </c>
      <c r="C31" s="35">
        <f t="shared" si="2"/>
        <v>5500</v>
      </c>
      <c r="D31" s="35">
        <v>4800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700</v>
      </c>
    </row>
    <row r="32" spans="1:10" ht="54">
      <c r="A32" s="6" t="s">
        <v>43</v>
      </c>
      <c r="B32" s="9" t="s">
        <v>42</v>
      </c>
      <c r="C32" s="36">
        <f t="shared" si="2"/>
        <v>38336</v>
      </c>
      <c r="D32" s="37">
        <f>SUM(D15,D26,D27,D28,D29,D30,D31)</f>
        <v>20319</v>
      </c>
      <c r="E32" s="37">
        <f>SUM(E15,E27,E28,E29,E30,E31)</f>
        <v>1150</v>
      </c>
      <c r="F32" s="37">
        <f t="shared" ref="F32:J32" si="5">SUM(F15,F26,F27,F28,F29,F30,F31)</f>
        <v>4989</v>
      </c>
      <c r="G32" s="37">
        <f t="shared" si="5"/>
        <v>4365</v>
      </c>
      <c r="H32" s="37">
        <f t="shared" si="5"/>
        <v>0</v>
      </c>
      <c r="I32" s="38">
        <f t="shared" si="5"/>
        <v>3340</v>
      </c>
      <c r="J32" s="38">
        <f t="shared" si="5"/>
        <v>4173</v>
      </c>
    </row>
    <row r="33" spans="1:10" ht="54">
      <c r="A33" s="12" t="s">
        <v>45</v>
      </c>
      <c r="B33" s="39" t="s">
        <v>44</v>
      </c>
      <c r="C33" s="30">
        <f>SUM(D33:J33)</f>
        <v>5231</v>
      </c>
      <c r="D33" s="31">
        <v>2731</v>
      </c>
      <c r="E33" s="31">
        <v>0</v>
      </c>
      <c r="F33" s="31">
        <v>0</v>
      </c>
      <c r="G33" s="31">
        <v>2500</v>
      </c>
      <c r="H33" s="40"/>
      <c r="I33" s="32">
        <v>0</v>
      </c>
      <c r="J33" s="32">
        <v>0</v>
      </c>
    </row>
    <row r="34" spans="1:10" ht="33.75" customHeight="1">
      <c r="A34" s="42" t="s">
        <v>47</v>
      </c>
      <c r="B34" s="43" t="s">
        <v>46</v>
      </c>
      <c r="C34" s="44">
        <f>SUM(C32,C33)</f>
        <v>43567</v>
      </c>
      <c r="D34" s="44">
        <f t="shared" ref="D34:J34" si="6">SUM(D32,D33)</f>
        <v>23050</v>
      </c>
      <c r="E34" s="44">
        <f t="shared" si="6"/>
        <v>1150</v>
      </c>
      <c r="F34" s="44">
        <f t="shared" si="6"/>
        <v>4989</v>
      </c>
      <c r="G34" s="44">
        <f>SUM(G32,G33)</f>
        <v>6865</v>
      </c>
      <c r="H34" s="44">
        <f>SUM(H32,H33)</f>
        <v>0</v>
      </c>
      <c r="I34" s="44">
        <f t="shared" si="6"/>
        <v>3340</v>
      </c>
      <c r="J34" s="44">
        <f t="shared" si="6"/>
        <v>4173</v>
      </c>
    </row>
    <row r="35" spans="1:10" ht="20.25">
      <c r="A35" s="13"/>
      <c r="B35" s="14"/>
      <c r="C35" s="15"/>
      <c r="D35" s="24"/>
      <c r="F35" s="25"/>
      <c r="G35" s="16"/>
      <c r="H35" s="17"/>
      <c r="I35" s="17"/>
      <c r="J35" s="16"/>
    </row>
    <row r="36" spans="1:10" ht="27" customHeight="1">
      <c r="C36" s="5"/>
      <c r="D36" s="49"/>
      <c r="E36" s="50"/>
      <c r="F36" s="50"/>
      <c r="G36" s="50"/>
      <c r="H36" s="5"/>
      <c r="I36" s="5"/>
      <c r="J36" s="5"/>
    </row>
    <row r="37" spans="1:10" hidden="1"/>
    <row r="39" spans="1:10" ht="20.25">
      <c r="D39" s="26"/>
    </row>
    <row r="40" spans="1:10" ht="23.25" customHeight="1">
      <c r="D40" s="26"/>
    </row>
  </sheetData>
  <mergeCells count="14">
    <mergeCell ref="D36:G36"/>
    <mergeCell ref="A12:A14"/>
    <mergeCell ref="B12:B14"/>
    <mergeCell ref="C12:C14"/>
    <mergeCell ref="B8:H8"/>
    <mergeCell ref="B9:H9"/>
    <mergeCell ref="D12:H12"/>
    <mergeCell ref="I12:I13"/>
    <mergeCell ref="J12:J13"/>
    <mergeCell ref="I8:J8"/>
    <mergeCell ref="I3:K3"/>
    <mergeCell ref="I4:K4"/>
    <mergeCell ref="I5:K5"/>
    <mergeCell ref="H6:J6"/>
  </mergeCells>
  <phoneticPr fontId="0" type="noConversion"/>
  <printOptions horizontalCentered="1"/>
  <pageMargins left="0.98425196850393704" right="0.98425196850393704" top="0.39370078740157483" bottom="0.39370078740157483" header="0.51181102362204722" footer="0.51181102362204722"/>
  <pageSetup paperSize="9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Pr.Planu 2016</vt:lpstr>
      <vt:lpstr>Arkusz2</vt:lpstr>
      <vt:lpstr>Arkusz3</vt:lpstr>
      <vt:lpstr>'Pr.Planu 2016'!Obszar_wydruku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DWyrwa</cp:lastModifiedBy>
  <cp:lastPrinted>2018-03-20T13:16:08Z</cp:lastPrinted>
  <dcterms:created xsi:type="dcterms:W3CDTF">2013-12-02T12:39:03Z</dcterms:created>
  <dcterms:modified xsi:type="dcterms:W3CDTF">2018-03-20T13:16:41Z</dcterms:modified>
</cp:coreProperties>
</file>