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7" i="1" l="1"/>
  <c r="H8" i="1"/>
  <c r="H12" i="1"/>
  <c r="H13" i="1"/>
  <c r="H14" i="1"/>
  <c r="H15" i="1"/>
  <c r="H16" i="1"/>
  <c r="H19" i="1"/>
  <c r="H20" i="1"/>
  <c r="H21" i="1"/>
  <c r="H25" i="1"/>
  <c r="H26" i="1"/>
  <c r="H28" i="1"/>
  <c r="H30" i="1"/>
  <c r="H32" i="1"/>
  <c r="H36" i="1"/>
  <c r="H40" i="1"/>
  <c r="H44" i="1"/>
  <c r="H45" i="1"/>
  <c r="H47" i="1"/>
  <c r="H49" i="1"/>
  <c r="H53" i="1"/>
  <c r="H56" i="1"/>
  <c r="H57" i="1"/>
  <c r="H59" i="1"/>
  <c r="H61" i="1"/>
  <c r="G18" i="1"/>
  <c r="G17" i="1" s="1"/>
  <c r="G9" i="1" s="1"/>
  <c r="G58" i="1"/>
  <c r="G60" i="1"/>
  <c r="G52" i="1"/>
  <c r="G51" i="1" s="1"/>
  <c r="G39" i="1"/>
  <c r="G38" i="1" s="1"/>
  <c r="G37" i="1" s="1"/>
  <c r="G23" i="1"/>
  <c r="G22" i="1" s="1"/>
  <c r="G31" i="1"/>
  <c r="H37" i="1" l="1"/>
  <c r="H38" i="1"/>
  <c r="G54" i="1"/>
  <c r="F58" i="1"/>
  <c r="H58" i="1" s="1"/>
  <c r="F60" i="1"/>
  <c r="H60" i="1" s="1"/>
  <c r="F55" i="1"/>
  <c r="H55" i="1" s="1"/>
  <c r="F52" i="1"/>
  <c r="F51" i="1" s="1"/>
  <c r="H51" i="1" s="1"/>
  <c r="F46" i="1"/>
  <c r="H46" i="1" s="1"/>
  <c r="F48" i="1"/>
  <c r="H48" i="1" s="1"/>
  <c r="F43" i="1"/>
  <c r="H43" i="1" s="1"/>
  <c r="F39" i="1"/>
  <c r="F38" i="1" s="1"/>
  <c r="F37" i="1" s="1"/>
  <c r="F35" i="1"/>
  <c r="F31" i="1"/>
  <c r="H31" i="1" s="1"/>
  <c r="F29" i="1"/>
  <c r="H29" i="1" s="1"/>
  <c r="F27" i="1"/>
  <c r="H27" i="1" s="1"/>
  <c r="F24" i="1"/>
  <c r="F11" i="1"/>
  <c r="F18" i="1"/>
  <c r="F17" i="1" s="1"/>
  <c r="H17" i="1" s="1"/>
  <c r="H18" i="1" l="1"/>
  <c r="F10" i="1"/>
  <c r="H10" i="1" s="1"/>
  <c r="H11" i="1"/>
  <c r="F23" i="1"/>
  <c r="H24" i="1"/>
  <c r="F34" i="1"/>
  <c r="H35" i="1"/>
  <c r="H39" i="1"/>
  <c r="G50" i="1"/>
  <c r="H54" i="1"/>
  <c r="H52" i="1"/>
  <c r="F42" i="1"/>
  <c r="F54" i="1"/>
  <c r="F50" i="1" s="1"/>
  <c r="F9" i="1"/>
  <c r="H9" i="1" s="1"/>
  <c r="F6" i="1"/>
  <c r="F33" i="1" l="1"/>
  <c r="H33" i="1" s="1"/>
  <c r="H34" i="1"/>
  <c r="F41" i="1"/>
  <c r="H41" i="1" s="1"/>
  <c r="H42" i="1"/>
  <c r="F22" i="1"/>
  <c r="H22" i="1" s="1"/>
  <c r="H23" i="1"/>
  <c r="H50" i="1"/>
  <c r="G62" i="1"/>
  <c r="F5" i="1"/>
  <c r="H6" i="1"/>
  <c r="H5" i="1" l="1"/>
  <c r="F62" i="1"/>
  <c r="H62" i="1"/>
</calcChain>
</file>

<file path=xl/sharedStrings.xml><?xml version="1.0" encoding="utf-8"?>
<sst xmlns="http://schemas.openxmlformats.org/spreadsheetml/2006/main" count="102" uniqueCount="76">
  <si>
    <t>Dział</t>
  </si>
  <si>
    <t>Rozdział</t>
  </si>
  <si>
    <t>Paragraf</t>
  </si>
  <si>
    <t>Treść</t>
  </si>
  <si>
    <t>Wykonanie na 30.06.17</t>
  </si>
  <si>
    <t>1</t>
  </si>
  <si>
    <t>2</t>
  </si>
  <si>
    <t>3</t>
  </si>
  <si>
    <t>4</t>
  </si>
  <si>
    <t>010</t>
  </si>
  <si>
    <t>Rolnictwo i łowiectwo</t>
  </si>
  <si>
    <t>01042</t>
  </si>
  <si>
    <t>Wyłączenie z produkcji gruntów rolnych</t>
  </si>
  <si>
    <t>6060</t>
  </si>
  <si>
    <t>Wydatki na zakupy inwestycyjne jednostek budżetowych</t>
  </si>
  <si>
    <t>Zakup sprzętu pomiarowego i informatycznego wraz z oprogramowaniem</t>
  </si>
  <si>
    <t>600</t>
  </si>
  <si>
    <t>Transport i łączność</t>
  </si>
  <si>
    <t>60014</t>
  </si>
  <si>
    <t>Drogi publiczne powiatowe</t>
  </si>
  <si>
    <t>6050</t>
  </si>
  <si>
    <t>Wydatki inwestycyjne jednostek budżetowych</t>
  </si>
  <si>
    <t>Środki na dokumentację kosztorysowo-projektową przebudowy odcinka drogi Nr 2735D Radomierz-Janowice Wlk.</t>
  </si>
  <si>
    <t>1)Przebudowa części nawierzchni wraz z poboczami drogi Nr 2723D Rybnica-   Goduszyn</t>
  </si>
  <si>
    <t xml:space="preserve">2) Przebudowa odcinak drogi Nr 2755D w Miłkowie </t>
  </si>
  <si>
    <t xml:space="preserve">3)Przebudowa odcinka drogi Nr 2735 D w Janowicach Wielkich  </t>
  </si>
  <si>
    <t xml:space="preserve">4)Przebudowa części nawierzchni wraz z poboczami drogi Nr 2721D Podgórzyn-Przesieka </t>
  </si>
  <si>
    <t>60078</t>
  </si>
  <si>
    <t>Usuwanie skutków klęsk żywiołowych</t>
  </si>
  <si>
    <t>3)Dokumentacja na drogę Mysłakowice-Miłków</t>
  </si>
  <si>
    <t>750</t>
  </si>
  <si>
    <t>Administracja publiczna</t>
  </si>
  <si>
    <t>75020</t>
  </si>
  <si>
    <t>Starostwa powiatowe</t>
  </si>
  <si>
    <t>Remont i przebudowa części pomieszczeń w budynku,instalacji elektrycznych,sieci komputerowych oraz instalacji wodno-kanalizacyjnych wraz z dostosowaniem bydynku do wymagań przepisów przeciwpożarowych.</t>
  </si>
  <si>
    <t>Utwardzenie części działki budowlanej w Jeleniej Górze  przy ul.Kochanowskiego 10 wraz z budową kanalizacji deszczowej.</t>
  </si>
  <si>
    <t>6057</t>
  </si>
  <si>
    <t>Wprowadzenie e-usług publicznych w Powiecie Jeleniogórskim.W ramach osi priorytetowej 2.Technologie komunikacyjne i działania 2.1.E-usługi publiczne, poddziałanie 2.1.3 E-usługi publiczne-ZIT Aglomeracji Jeleniogórskiej.Zadanie planowane do realizacji w latach 2016-2017.</t>
  </si>
  <si>
    <t>6059</t>
  </si>
  <si>
    <t>Zakupy inwestycyjne dla  potrzeb Starostwa</t>
  </si>
  <si>
    <t>758</t>
  </si>
  <si>
    <t>Różne rozliczenia</t>
  </si>
  <si>
    <t>75818</t>
  </si>
  <si>
    <t>Rezerwy ogólne i celowe</t>
  </si>
  <si>
    <t>6800</t>
  </si>
  <si>
    <t>Rezerwy na inwestycje i zakupy inwestycyjne</t>
  </si>
  <si>
    <t>Rezerwa  na dofinansowanie  rozpoczętych zadań inwestycyjnych i zakupy inwestycyjne</t>
  </si>
  <si>
    <t>801</t>
  </si>
  <si>
    <t>Oświata i wychowanie</t>
  </si>
  <si>
    <t>80110</t>
  </si>
  <si>
    <t>Gimnazja</t>
  </si>
  <si>
    <t>Zakup odśnieżarki i kosiarki spalinowej</t>
  </si>
  <si>
    <t>852</t>
  </si>
  <si>
    <t>Pomoc społeczna</t>
  </si>
  <si>
    <t>85202</t>
  </si>
  <si>
    <t>Domy pomocy społecznej</t>
  </si>
  <si>
    <t>Termomodernizacja obiektów  w Domu Pomocy Społecznej w Sosnówce</t>
  </si>
  <si>
    <t>Rozbiórka wolnostojącvej wiaty magazynowej w Domu Pomocy Społecznej w Janowicach Wielkich</t>
  </si>
  <si>
    <t>Termomodernizacja budynków,modernizacja  sieci cieplnej i lokalnej kotłowni Domu Pomocy Społecznej "Junior" w Miłkowie z zastosowaniem odnawialnych żródeł energii.Nr projektu RPDS.03.03.03-02-0004/16. Nr naboru RPDS. 03.03.03.-IZ-00-02-065/16-ZIT-AJ.Zadanie planowane do realizacji w  2017 r.</t>
  </si>
  <si>
    <t>Termomodernizacja budynków,modernizacja  sieci cieplnej i lokalnej kotłowni Domu Pomocy Społecznej "Junior" w Miłkowie z zastosowaniem odnawialnych źródeł energii.Nr projektu RPDS.03.03.03-02-0004/16. Nr naboru RPDS.   03.03.03.-IZ-00-02-065/16-ZIT-AJ Zadanie planowane do realizacji w  2017r.</t>
  </si>
  <si>
    <t>854</t>
  </si>
  <si>
    <t>Edukacyjna opieka wychowawcza</t>
  </si>
  <si>
    <t>85401</t>
  </si>
  <si>
    <t>Świetlice szkolne</t>
  </si>
  <si>
    <t>Zakup zmywarki,pieca konwekcyjnego oraz obieraka do ziemniaków</t>
  </si>
  <si>
    <t>85420</t>
  </si>
  <si>
    <t>Młodzieżowe ośrodki wychowawcze</t>
  </si>
  <si>
    <t>Uporządkowanie gospodarki ściekowej w MOW Szklarska Poręba</t>
  </si>
  <si>
    <t>Przebudowa ciągów komunikacyjnych w MOW Szklarska Poręba</t>
  </si>
  <si>
    <t>Adaptacja sali szkoleniowej w Młodzieżowym Ośrodku Wychowawczym w Szklarskiej Porębie</t>
  </si>
  <si>
    <t>Razem</t>
  </si>
  <si>
    <t>1)Przebudowa drogi powiatowej nr 2744 Jeżów Sudecki-Czernica,w km 1+800 do 7+986 Etap II [intensywne opady deszczu sierpień 2012r.] wydatki w I półroczu dotyczą   dokumentacji proj.</t>
  </si>
  <si>
    <t xml:space="preserve">2) Przebudowa drogi powiatowej nr 2758D Marczyce -Staniszów w km 1+730 do 4+022 Etap I [intensywne opady deszczu sierpień 2012r.]wydatki w I półroczu dotyczą   dokumentacji proj.
</t>
  </si>
  <si>
    <t>Plan                             (po zmianach)</t>
  </si>
  <si>
    <t>%           (kol.6:kol.5)</t>
  </si>
  <si>
    <t>Wykaz wydatków  związanych z realizacją zadań inwestycyjnych w 2017 roku.                        Tabela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</si>
</sst>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38"/>
    </font>
    <font>
      <b/>
      <sz val="8.5"/>
      <color indexed="8"/>
      <name val="Times New Roman"/>
      <family val="1"/>
      <charset val="238"/>
    </font>
    <font>
      <sz val="10"/>
      <color indexed="8"/>
      <name val="Arial"/>
      <charset val="204"/>
    </font>
    <font>
      <sz val="10"/>
      <color indexed="8"/>
      <name val="Times New Roman"/>
      <family val="1"/>
      <charset val="238"/>
    </font>
    <font>
      <sz val="8.5"/>
      <color indexed="8"/>
      <name val="Times New Roman"/>
      <family val="1"/>
      <charset val="238"/>
    </font>
    <font>
      <sz val="8.25"/>
      <color indexed="8"/>
      <name val="Times New Roman"/>
      <family val="1"/>
      <charset val="238"/>
    </font>
    <font>
      <b/>
      <sz val="8.25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wrapText="1"/>
      <protection locked="0"/>
    </xf>
    <xf numFmtId="43" fontId="5" fillId="0" borderId="4" xfId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43" fontId="2" fillId="0" borderId="4" xfId="1" applyFont="1" applyFill="1" applyBorder="1" applyAlignment="1" applyProtection="1">
      <alignment horizontal="center"/>
      <protection locked="0"/>
    </xf>
    <xf numFmtId="43" fontId="5" fillId="4" borderId="4" xfId="1" applyFont="1" applyFill="1" applyBorder="1" applyAlignment="1" applyProtection="1">
      <alignment horizontal="left"/>
      <protection locked="0"/>
    </xf>
    <xf numFmtId="43" fontId="4" fillId="0" borderId="4" xfId="1" applyFont="1" applyFill="1" applyBorder="1" applyAlignment="1" applyProtection="1">
      <alignment horizontal="left"/>
      <protection locked="0"/>
    </xf>
    <xf numFmtId="43" fontId="5" fillId="4" borderId="8" xfId="1" applyFont="1" applyFill="1" applyBorder="1" applyAlignment="1" applyProtection="1">
      <alignment horizontal="left"/>
      <protection locked="0"/>
    </xf>
    <xf numFmtId="43" fontId="5" fillId="4" borderId="14" xfId="1" applyFont="1" applyFill="1" applyBorder="1" applyAlignment="1" applyProtection="1">
      <alignment horizontal="left"/>
      <protection locked="0"/>
    </xf>
    <xf numFmtId="43" fontId="5" fillId="4" borderId="17" xfId="1" applyFont="1" applyFill="1" applyBorder="1" applyAlignment="1" applyProtection="1">
      <alignment horizontal="left"/>
      <protection locked="0"/>
    </xf>
    <xf numFmtId="43" fontId="4" fillId="0" borderId="17" xfId="1" applyFont="1" applyFill="1" applyBorder="1" applyAlignment="1" applyProtection="1">
      <alignment horizontal="left"/>
      <protection locked="0"/>
    </xf>
    <xf numFmtId="43" fontId="5" fillId="4" borderId="10" xfId="1" applyFont="1" applyFill="1" applyBorder="1" applyAlignment="1" applyProtection="1">
      <alignment horizontal="left"/>
      <protection locked="0"/>
    </xf>
    <xf numFmtId="43" fontId="2" fillId="4" borderId="4" xfId="1" applyFont="1" applyFill="1" applyBorder="1" applyAlignment="1" applyProtection="1">
      <alignment horizontal="left"/>
      <protection locked="0"/>
    </xf>
    <xf numFmtId="43" fontId="11" fillId="0" borderId="4" xfId="1" applyFont="1" applyFill="1" applyBorder="1" applyAlignment="1" applyProtection="1">
      <alignment horizontal="left"/>
      <protection locked="0"/>
    </xf>
    <xf numFmtId="43" fontId="2" fillId="4" borderId="15" xfId="1" applyFont="1" applyFill="1" applyBorder="1" applyAlignment="1" applyProtection="1">
      <alignment horizontal="left"/>
      <protection locked="0"/>
    </xf>
    <xf numFmtId="43" fontId="5" fillId="0" borderId="4" xfId="1" applyFont="1" applyFill="1" applyBorder="1" applyAlignment="1" applyProtection="1">
      <alignment horizontal="left"/>
      <protection locked="0"/>
    </xf>
    <xf numFmtId="43" fontId="2" fillId="0" borderId="4" xfId="1" applyNumberFormat="1" applyFont="1" applyFill="1" applyBorder="1" applyAlignment="1" applyProtection="1">
      <alignment vertical="center"/>
      <protection locked="0"/>
    </xf>
    <xf numFmtId="43" fontId="5" fillId="0" borderId="10" xfId="1" applyFont="1" applyFill="1" applyBorder="1" applyAlignment="1" applyProtection="1">
      <alignment horizontal="left"/>
      <protection locked="0"/>
    </xf>
    <xf numFmtId="43" fontId="5" fillId="0" borderId="14" xfId="1" applyFont="1" applyFill="1" applyBorder="1" applyAlignment="1" applyProtection="1">
      <alignment horizontal="left"/>
      <protection locked="0"/>
    </xf>
    <xf numFmtId="43" fontId="5" fillId="0" borderId="17" xfId="1" applyFont="1" applyFill="1" applyBorder="1" applyAlignment="1" applyProtection="1">
      <alignment horizontal="left"/>
      <protection locked="0"/>
    </xf>
    <xf numFmtId="43" fontId="5" fillId="0" borderId="8" xfId="1" applyFont="1" applyFill="1" applyBorder="1" applyAlignment="1" applyProtection="1">
      <alignment horizontal="center"/>
      <protection locked="0"/>
    </xf>
    <xf numFmtId="43" fontId="5" fillId="0" borderId="15" xfId="1" applyFont="1" applyFill="1" applyBorder="1" applyAlignment="1" applyProtection="1">
      <alignment horizontal="center"/>
      <protection locked="0"/>
    </xf>
    <xf numFmtId="43" fontId="5" fillId="0" borderId="5" xfId="1" applyFont="1" applyFill="1" applyBorder="1" applyAlignment="1" applyProtection="1">
      <alignment horizontal="left"/>
      <protection locked="0"/>
    </xf>
    <xf numFmtId="43" fontId="5" fillId="0" borderId="12" xfId="1" applyFont="1" applyFill="1" applyBorder="1" applyAlignment="1" applyProtection="1">
      <alignment horizontal="center"/>
      <protection locked="0"/>
    </xf>
    <xf numFmtId="0" fontId="12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49" fontId="6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4" xfId="0" applyNumberFormat="1" applyFont="1" applyFill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Border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6" xfId="0" applyNumberFormat="1" applyFont="1" applyFill="1" applyBorder="1" applyAlignment="1" applyProtection="1">
      <alignment horizontal="left" vertical="top" wrapText="1"/>
      <protection locked="0"/>
    </xf>
    <xf numFmtId="49" fontId="6" fillId="2" borderId="5" xfId="0" applyNumberFormat="1" applyFont="1" applyFill="1" applyBorder="1" applyAlignment="1" applyProtection="1">
      <alignment horizontal="left" vertical="top" wrapText="1"/>
      <protection locked="0"/>
    </xf>
    <xf numFmtId="49" fontId="6" fillId="2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B13" zoomScale="120" zoomScaleNormal="120" workbookViewId="0">
      <selection activeCell="I13" sqref="I13"/>
    </sheetView>
  </sheetViews>
  <sheetFormatPr defaultRowHeight="14.4" x14ac:dyDescent="0.3"/>
  <cols>
    <col min="1" max="1" width="7" customWidth="1"/>
    <col min="2" max="2" width="7.6640625" customWidth="1"/>
    <col min="3" max="3" width="7.77734375" customWidth="1"/>
    <col min="4" max="4" width="32.77734375" customWidth="1"/>
    <col min="5" max="5" width="29.21875" customWidth="1"/>
    <col min="6" max="6" width="14.77734375" customWidth="1"/>
    <col min="7" max="7" width="13.88671875" customWidth="1"/>
    <col min="8" max="8" width="9.5546875" bestFit="1" customWidth="1"/>
  </cols>
  <sheetData>
    <row r="1" spans="1:9" x14ac:dyDescent="0.3">
      <c r="B1" s="46" t="s">
        <v>75</v>
      </c>
      <c r="C1" s="46"/>
      <c r="D1" s="46"/>
      <c r="E1" s="46"/>
      <c r="F1" s="46"/>
      <c r="G1" s="46"/>
      <c r="H1" s="46"/>
      <c r="I1" s="46"/>
    </row>
    <row r="2" spans="1:9" ht="9.6" customHeight="1" x14ac:dyDescent="0.3">
      <c r="B2" s="22"/>
      <c r="C2" s="22"/>
      <c r="D2" s="22"/>
      <c r="E2" s="22"/>
      <c r="F2" s="22"/>
      <c r="G2" s="22"/>
      <c r="H2" s="22"/>
      <c r="I2" s="22"/>
    </row>
    <row r="3" spans="1:9" ht="26.4" x14ac:dyDescent="0.3">
      <c r="A3" s="1" t="s">
        <v>0</v>
      </c>
      <c r="B3" s="1" t="s">
        <v>1</v>
      </c>
      <c r="C3" s="1" t="s">
        <v>2</v>
      </c>
      <c r="D3" s="61" t="s">
        <v>3</v>
      </c>
      <c r="E3" s="62"/>
      <c r="F3" s="20" t="s">
        <v>73</v>
      </c>
      <c r="G3" s="2" t="s">
        <v>4</v>
      </c>
      <c r="H3" s="43" t="s">
        <v>74</v>
      </c>
    </row>
    <row r="4" spans="1:9" x14ac:dyDescent="0.3">
      <c r="A4" s="3" t="s">
        <v>5</v>
      </c>
      <c r="B4" s="3" t="s">
        <v>6</v>
      </c>
      <c r="C4" s="3" t="s">
        <v>7</v>
      </c>
      <c r="D4" s="63" t="s">
        <v>8</v>
      </c>
      <c r="E4" s="64"/>
      <c r="F4" s="4">
        <v>5</v>
      </c>
      <c r="G4" s="5">
        <v>6</v>
      </c>
      <c r="H4" s="5">
        <v>7</v>
      </c>
    </row>
    <row r="5" spans="1:9" ht="12.6" customHeight="1" x14ac:dyDescent="0.3">
      <c r="A5" s="6" t="s">
        <v>9</v>
      </c>
      <c r="B5" s="6"/>
      <c r="C5" s="6"/>
      <c r="D5" s="65" t="s">
        <v>10</v>
      </c>
      <c r="E5" s="66"/>
      <c r="F5" s="23">
        <f>F6</f>
        <v>20000</v>
      </c>
      <c r="G5" s="35">
        <v>0</v>
      </c>
      <c r="H5" s="21">
        <f>(G5/F5)*100</f>
        <v>0</v>
      </c>
    </row>
    <row r="6" spans="1:9" ht="12.6" customHeight="1" x14ac:dyDescent="0.3">
      <c r="A6" s="3"/>
      <c r="B6" s="6" t="s">
        <v>11</v>
      </c>
      <c r="C6" s="6"/>
      <c r="D6" s="65" t="s">
        <v>12</v>
      </c>
      <c r="E6" s="66"/>
      <c r="F6" s="21">
        <f>F7</f>
        <v>20000</v>
      </c>
      <c r="G6" s="35">
        <v>0</v>
      </c>
      <c r="H6" s="21">
        <f t="shared" ref="H6:H62" si="0">(G6/F6)*100</f>
        <v>0</v>
      </c>
    </row>
    <row r="7" spans="1:9" ht="12.6" customHeight="1" x14ac:dyDescent="0.3">
      <c r="A7" s="3"/>
      <c r="B7" s="3"/>
      <c r="C7" s="7" t="s">
        <v>13</v>
      </c>
      <c r="D7" s="49" t="s">
        <v>14</v>
      </c>
      <c r="E7" s="50"/>
      <c r="F7" s="21">
        <v>20000</v>
      </c>
      <c r="G7" s="35">
        <v>0</v>
      </c>
      <c r="H7" s="21">
        <f t="shared" si="0"/>
        <v>0</v>
      </c>
    </row>
    <row r="8" spans="1:9" ht="13.2" customHeight="1" x14ac:dyDescent="0.3">
      <c r="A8" s="3"/>
      <c r="B8" s="3"/>
      <c r="C8" s="3"/>
      <c r="D8" s="67" t="s">
        <v>15</v>
      </c>
      <c r="E8" s="68"/>
      <c r="F8" s="21">
        <v>20000</v>
      </c>
      <c r="G8" s="35">
        <v>0</v>
      </c>
      <c r="H8" s="21">
        <f t="shared" si="0"/>
        <v>0</v>
      </c>
    </row>
    <row r="9" spans="1:9" x14ac:dyDescent="0.3">
      <c r="A9" s="8" t="s">
        <v>16</v>
      </c>
      <c r="B9" s="8"/>
      <c r="C9" s="8"/>
      <c r="D9" s="51" t="s">
        <v>17</v>
      </c>
      <c r="E9" s="52"/>
      <c r="F9" s="31">
        <f>F10+F17</f>
        <v>2794708.66</v>
      </c>
      <c r="G9" s="31">
        <f>G10+G17</f>
        <v>10578</v>
      </c>
      <c r="H9" s="21">
        <f t="shared" si="0"/>
        <v>0.37850099194239445</v>
      </c>
    </row>
    <row r="10" spans="1:9" ht="13.2" customHeight="1" x14ac:dyDescent="0.3">
      <c r="A10" s="9"/>
      <c r="B10" s="10" t="s">
        <v>18</v>
      </c>
      <c r="C10" s="9"/>
      <c r="D10" s="49" t="s">
        <v>19</v>
      </c>
      <c r="E10" s="50"/>
      <c r="F10" s="24">
        <f>F11</f>
        <v>309708.65999999997</v>
      </c>
      <c r="G10" s="34">
        <v>0</v>
      </c>
      <c r="H10" s="21">
        <f t="shared" si="0"/>
        <v>0</v>
      </c>
    </row>
    <row r="11" spans="1:9" ht="13.2" customHeight="1" x14ac:dyDescent="0.3">
      <c r="A11" s="10"/>
      <c r="B11" s="10"/>
      <c r="C11" s="10" t="s">
        <v>20</v>
      </c>
      <c r="D11" s="49" t="s">
        <v>21</v>
      </c>
      <c r="E11" s="50"/>
      <c r="F11" s="24">
        <f>F12+F13+F14+F15+F16</f>
        <v>309708.65999999997</v>
      </c>
      <c r="G11" s="34">
        <v>0</v>
      </c>
      <c r="H11" s="39">
        <f t="shared" si="0"/>
        <v>0</v>
      </c>
    </row>
    <row r="12" spans="1:9" ht="19.2" customHeight="1" x14ac:dyDescent="0.3">
      <c r="A12" s="10"/>
      <c r="B12" s="10"/>
      <c r="C12" s="10"/>
      <c r="D12" s="49" t="s">
        <v>22</v>
      </c>
      <c r="E12" s="50"/>
      <c r="F12" s="24">
        <v>10000</v>
      </c>
      <c r="G12" s="41">
        <v>0</v>
      </c>
      <c r="H12" s="21">
        <f t="shared" si="0"/>
        <v>0</v>
      </c>
    </row>
    <row r="13" spans="1:9" ht="17.399999999999999" customHeight="1" x14ac:dyDescent="0.3">
      <c r="A13" s="11"/>
      <c r="B13" s="12"/>
      <c r="C13" s="12"/>
      <c r="D13" s="57" t="s">
        <v>23</v>
      </c>
      <c r="E13" s="58"/>
      <c r="F13" s="27">
        <v>30000</v>
      </c>
      <c r="G13" s="36">
        <v>0</v>
      </c>
      <c r="H13" s="39">
        <f t="shared" si="0"/>
        <v>0</v>
      </c>
    </row>
    <row r="14" spans="1:9" x14ac:dyDescent="0.3">
      <c r="A14" s="13"/>
      <c r="B14" s="14"/>
      <c r="C14" s="14"/>
      <c r="D14" s="53" t="s">
        <v>24</v>
      </c>
      <c r="E14" s="54"/>
      <c r="F14" s="27">
        <v>120000</v>
      </c>
      <c r="G14" s="37">
        <v>0</v>
      </c>
      <c r="H14" s="42">
        <f t="shared" si="0"/>
        <v>0</v>
      </c>
    </row>
    <row r="15" spans="1:9" x14ac:dyDescent="0.3">
      <c r="A15" s="13"/>
      <c r="B15" s="14"/>
      <c r="C15" s="14"/>
      <c r="D15" s="53" t="s">
        <v>25</v>
      </c>
      <c r="E15" s="54"/>
      <c r="F15" s="27">
        <v>120000</v>
      </c>
      <c r="G15" s="37">
        <v>0</v>
      </c>
      <c r="H15" s="42">
        <f t="shared" si="0"/>
        <v>0</v>
      </c>
    </row>
    <row r="16" spans="1:9" x14ac:dyDescent="0.3">
      <c r="A16" s="15"/>
      <c r="B16" s="16"/>
      <c r="C16" s="16"/>
      <c r="D16" s="55" t="s">
        <v>26</v>
      </c>
      <c r="E16" s="56"/>
      <c r="F16" s="28">
        <v>29708.66</v>
      </c>
      <c r="G16" s="38">
        <v>0</v>
      </c>
      <c r="H16" s="40">
        <f t="shared" si="0"/>
        <v>0</v>
      </c>
    </row>
    <row r="17" spans="1:8" ht="15.6" x14ac:dyDescent="0.3">
      <c r="A17" s="17"/>
      <c r="B17" s="15" t="s">
        <v>27</v>
      </c>
      <c r="C17" s="17"/>
      <c r="D17" s="49" t="s">
        <v>28</v>
      </c>
      <c r="E17" s="50"/>
      <c r="F17" s="24">
        <f>F18</f>
        <v>2485000</v>
      </c>
      <c r="G17" s="24">
        <f>G18</f>
        <v>10578</v>
      </c>
      <c r="H17" s="21">
        <f t="shared" si="0"/>
        <v>0.42567404426559358</v>
      </c>
    </row>
    <row r="18" spans="1:8" ht="13.2" customHeight="1" x14ac:dyDescent="0.3">
      <c r="A18" s="11"/>
      <c r="B18" s="11"/>
      <c r="C18" s="11" t="s">
        <v>20</v>
      </c>
      <c r="D18" s="49" t="s">
        <v>21</v>
      </c>
      <c r="E18" s="50"/>
      <c r="F18" s="26">
        <f>F19+F20+F21</f>
        <v>2485000</v>
      </c>
      <c r="G18" s="26">
        <f>G19+G20+G21</f>
        <v>10578</v>
      </c>
      <c r="H18" s="21">
        <f t="shared" si="0"/>
        <v>0.42567404426559358</v>
      </c>
    </row>
    <row r="19" spans="1:8" ht="21.6" customHeight="1" x14ac:dyDescent="0.3">
      <c r="A19" s="18"/>
      <c r="B19" s="18"/>
      <c r="C19" s="18"/>
      <c r="D19" s="57" t="s">
        <v>71</v>
      </c>
      <c r="E19" s="58"/>
      <c r="F19" s="30">
        <v>1519933</v>
      </c>
      <c r="G19" s="36">
        <v>8241</v>
      </c>
      <c r="H19" s="39">
        <f t="shared" si="0"/>
        <v>0.54219495201433221</v>
      </c>
    </row>
    <row r="20" spans="1:8" ht="21" customHeight="1" x14ac:dyDescent="0.3">
      <c r="A20" s="19"/>
      <c r="B20" s="19"/>
      <c r="C20" s="19"/>
      <c r="D20" s="59" t="s">
        <v>72</v>
      </c>
      <c r="E20" s="60"/>
      <c r="F20" s="27">
        <v>907626</v>
      </c>
      <c r="G20" s="37">
        <v>2337</v>
      </c>
      <c r="H20" s="42">
        <f t="shared" si="0"/>
        <v>0.2574849111858849</v>
      </c>
    </row>
    <row r="21" spans="1:8" ht="19.2" customHeight="1" x14ac:dyDescent="0.3">
      <c r="A21" s="19"/>
      <c r="B21" s="19"/>
      <c r="C21" s="19"/>
      <c r="D21" s="55" t="s">
        <v>29</v>
      </c>
      <c r="E21" s="56"/>
      <c r="F21" s="28">
        <v>57441</v>
      </c>
      <c r="G21" s="29">
        <v>0</v>
      </c>
      <c r="H21" s="40">
        <f t="shared" si="0"/>
        <v>0</v>
      </c>
    </row>
    <row r="22" spans="1:8" x14ac:dyDescent="0.3">
      <c r="A22" s="8" t="s">
        <v>30</v>
      </c>
      <c r="B22" s="8"/>
      <c r="C22" s="8"/>
      <c r="D22" s="51" t="s">
        <v>31</v>
      </c>
      <c r="E22" s="52"/>
      <c r="F22" s="33">
        <f>F23</f>
        <v>2709949.23</v>
      </c>
      <c r="G22" s="33">
        <f>G23</f>
        <v>3993</v>
      </c>
      <c r="H22" s="21">
        <f t="shared" si="0"/>
        <v>0.14734593385721842</v>
      </c>
    </row>
    <row r="23" spans="1:8" ht="13.2" customHeight="1" x14ac:dyDescent="0.3">
      <c r="A23" s="9"/>
      <c r="B23" s="10" t="s">
        <v>32</v>
      </c>
      <c r="C23" s="9"/>
      <c r="D23" s="49" t="s">
        <v>33</v>
      </c>
      <c r="E23" s="50"/>
      <c r="F23" s="24">
        <f>F24+F29+F27+F32</f>
        <v>2709949.23</v>
      </c>
      <c r="G23" s="24">
        <f>G24+G29+G27+G32</f>
        <v>3993</v>
      </c>
      <c r="H23" s="21">
        <f t="shared" si="0"/>
        <v>0.14734593385721842</v>
      </c>
    </row>
    <row r="24" spans="1:8" x14ac:dyDescent="0.3">
      <c r="A24" s="10"/>
      <c r="B24" s="10"/>
      <c r="C24" s="10" t="s">
        <v>20</v>
      </c>
      <c r="D24" s="49" t="s">
        <v>21</v>
      </c>
      <c r="E24" s="50"/>
      <c r="F24" s="24">
        <f>F25+F26</f>
        <v>670000</v>
      </c>
      <c r="G24" s="25">
        <v>0</v>
      </c>
      <c r="H24" s="21">
        <f t="shared" si="0"/>
        <v>0</v>
      </c>
    </row>
    <row r="25" spans="1:8" ht="19.2" customHeight="1" x14ac:dyDescent="0.3">
      <c r="A25" s="10"/>
      <c r="B25" s="10"/>
      <c r="C25" s="10"/>
      <c r="D25" s="49" t="s">
        <v>34</v>
      </c>
      <c r="E25" s="50"/>
      <c r="F25" s="24">
        <v>600000</v>
      </c>
      <c r="G25" s="25">
        <v>0</v>
      </c>
      <c r="H25" s="21">
        <f t="shared" si="0"/>
        <v>0</v>
      </c>
    </row>
    <row r="26" spans="1:8" ht="19.2" customHeight="1" x14ac:dyDescent="0.3">
      <c r="A26" s="10"/>
      <c r="B26" s="10"/>
      <c r="C26" s="10"/>
      <c r="D26" s="49" t="s">
        <v>35</v>
      </c>
      <c r="E26" s="50"/>
      <c r="F26" s="24">
        <v>70000</v>
      </c>
      <c r="G26" s="25">
        <v>0</v>
      </c>
      <c r="H26" s="21">
        <f t="shared" si="0"/>
        <v>0</v>
      </c>
    </row>
    <row r="27" spans="1:8" x14ac:dyDescent="0.3">
      <c r="A27" s="10"/>
      <c r="B27" s="10"/>
      <c r="C27" s="10" t="s">
        <v>36</v>
      </c>
      <c r="D27" s="49" t="s">
        <v>21</v>
      </c>
      <c r="E27" s="50"/>
      <c r="F27" s="24">
        <f>F28</f>
        <v>1725456.85</v>
      </c>
      <c r="G27" s="25">
        <v>0</v>
      </c>
      <c r="H27" s="21">
        <f t="shared" si="0"/>
        <v>0</v>
      </c>
    </row>
    <row r="28" spans="1:8" ht="19.2" customHeight="1" x14ac:dyDescent="0.3">
      <c r="A28" s="10"/>
      <c r="B28" s="10"/>
      <c r="C28" s="10"/>
      <c r="D28" s="49" t="s">
        <v>37</v>
      </c>
      <c r="E28" s="50"/>
      <c r="F28" s="24">
        <v>1725456.85</v>
      </c>
      <c r="G28" s="25">
        <v>0</v>
      </c>
      <c r="H28" s="21">
        <f t="shared" si="0"/>
        <v>0</v>
      </c>
    </row>
    <row r="29" spans="1:8" x14ac:dyDescent="0.3">
      <c r="A29" s="10"/>
      <c r="B29" s="10"/>
      <c r="C29" s="10" t="s">
        <v>38</v>
      </c>
      <c r="D29" s="49" t="s">
        <v>21</v>
      </c>
      <c r="E29" s="50"/>
      <c r="F29" s="24">
        <f>F30</f>
        <v>304492.38</v>
      </c>
      <c r="G29" s="25">
        <v>0</v>
      </c>
      <c r="H29" s="21">
        <f t="shared" si="0"/>
        <v>0</v>
      </c>
    </row>
    <row r="30" spans="1:8" ht="21" customHeight="1" x14ac:dyDescent="0.3">
      <c r="A30" s="10"/>
      <c r="B30" s="10"/>
      <c r="C30" s="10"/>
      <c r="D30" s="49" t="s">
        <v>37</v>
      </c>
      <c r="E30" s="50"/>
      <c r="F30" s="24">
        <v>304492.38</v>
      </c>
      <c r="G30" s="25">
        <v>0</v>
      </c>
      <c r="H30" s="21">
        <f t="shared" si="0"/>
        <v>0</v>
      </c>
    </row>
    <row r="31" spans="1:8" x14ac:dyDescent="0.3">
      <c r="A31" s="10"/>
      <c r="B31" s="10"/>
      <c r="C31" s="10" t="s">
        <v>13</v>
      </c>
      <c r="D31" s="49" t="s">
        <v>14</v>
      </c>
      <c r="E31" s="50"/>
      <c r="F31" s="24">
        <f>F32</f>
        <v>10000</v>
      </c>
      <c r="G31" s="24">
        <f>G32</f>
        <v>3993</v>
      </c>
      <c r="H31" s="21">
        <f t="shared" si="0"/>
        <v>39.93</v>
      </c>
    </row>
    <row r="32" spans="1:8" x14ac:dyDescent="0.3">
      <c r="A32" s="10"/>
      <c r="B32" s="10"/>
      <c r="C32" s="10"/>
      <c r="D32" s="49" t="s">
        <v>39</v>
      </c>
      <c r="E32" s="50"/>
      <c r="F32" s="24">
        <v>10000</v>
      </c>
      <c r="G32" s="34">
        <v>3993</v>
      </c>
      <c r="H32" s="21">
        <f t="shared" si="0"/>
        <v>39.93</v>
      </c>
    </row>
    <row r="33" spans="1:8" x14ac:dyDescent="0.3">
      <c r="A33" s="8" t="s">
        <v>40</v>
      </c>
      <c r="B33" s="8"/>
      <c r="C33" s="8"/>
      <c r="D33" s="51" t="s">
        <v>41</v>
      </c>
      <c r="E33" s="52"/>
      <c r="F33" s="31">
        <f>F34</f>
        <v>61295</v>
      </c>
      <c r="G33" s="32">
        <v>0</v>
      </c>
      <c r="H33" s="21">
        <f t="shared" si="0"/>
        <v>0</v>
      </c>
    </row>
    <row r="34" spans="1:8" ht="15.6" x14ac:dyDescent="0.3">
      <c r="A34" s="9"/>
      <c r="B34" s="10" t="s">
        <v>42</v>
      </c>
      <c r="C34" s="9"/>
      <c r="D34" s="49" t="s">
        <v>43</v>
      </c>
      <c r="E34" s="50"/>
      <c r="F34" s="24">
        <f>F35</f>
        <v>61295</v>
      </c>
      <c r="G34" s="25">
        <v>0</v>
      </c>
      <c r="H34" s="21">
        <f t="shared" si="0"/>
        <v>0</v>
      </c>
    </row>
    <row r="35" spans="1:8" ht="12.6" customHeight="1" x14ac:dyDescent="0.3">
      <c r="A35" s="10"/>
      <c r="B35" s="10"/>
      <c r="C35" s="10" t="s">
        <v>44</v>
      </c>
      <c r="D35" s="49" t="s">
        <v>45</v>
      </c>
      <c r="E35" s="50"/>
      <c r="F35" s="24">
        <f>F36</f>
        <v>61295</v>
      </c>
      <c r="G35" s="25">
        <v>0</v>
      </c>
      <c r="H35" s="21">
        <f t="shared" si="0"/>
        <v>0</v>
      </c>
    </row>
    <row r="36" spans="1:8" ht="13.2" customHeight="1" x14ac:dyDescent="0.3">
      <c r="A36" s="10"/>
      <c r="B36" s="10"/>
      <c r="C36" s="10"/>
      <c r="D36" s="49" t="s">
        <v>46</v>
      </c>
      <c r="E36" s="50"/>
      <c r="F36" s="24">
        <v>61295</v>
      </c>
      <c r="G36" s="25">
        <v>0</v>
      </c>
      <c r="H36" s="21">
        <f t="shared" si="0"/>
        <v>0</v>
      </c>
    </row>
    <row r="37" spans="1:8" x14ac:dyDescent="0.3">
      <c r="A37" s="8" t="s">
        <v>47</v>
      </c>
      <c r="B37" s="8"/>
      <c r="C37" s="8"/>
      <c r="D37" s="51" t="s">
        <v>48</v>
      </c>
      <c r="E37" s="52"/>
      <c r="F37" s="31">
        <f t="shared" ref="F37:G39" si="1">F38</f>
        <v>8350</v>
      </c>
      <c r="G37" s="31">
        <f t="shared" si="1"/>
        <v>3690</v>
      </c>
      <c r="H37" s="21">
        <f t="shared" si="0"/>
        <v>44.191616766467071</v>
      </c>
    </row>
    <row r="38" spans="1:8" ht="13.8" customHeight="1" x14ac:dyDescent="0.3">
      <c r="A38" s="9"/>
      <c r="B38" s="10" t="s">
        <v>49</v>
      </c>
      <c r="C38" s="9"/>
      <c r="D38" s="49" t="s">
        <v>50</v>
      </c>
      <c r="E38" s="50"/>
      <c r="F38" s="24">
        <f t="shared" si="1"/>
        <v>8350</v>
      </c>
      <c r="G38" s="24">
        <f t="shared" si="1"/>
        <v>3690</v>
      </c>
      <c r="H38" s="21">
        <f t="shared" si="0"/>
        <v>44.191616766467071</v>
      </c>
    </row>
    <row r="39" spans="1:8" ht="13.2" customHeight="1" x14ac:dyDescent="0.3">
      <c r="A39" s="10"/>
      <c r="B39" s="10"/>
      <c r="C39" s="10" t="s">
        <v>13</v>
      </c>
      <c r="D39" s="49" t="s">
        <v>14</v>
      </c>
      <c r="E39" s="50"/>
      <c r="F39" s="24">
        <f t="shared" si="1"/>
        <v>8350</v>
      </c>
      <c r="G39" s="24">
        <f t="shared" si="1"/>
        <v>3690</v>
      </c>
      <c r="H39" s="21">
        <f t="shared" si="0"/>
        <v>44.191616766467071</v>
      </c>
    </row>
    <row r="40" spans="1:8" ht="12.6" customHeight="1" x14ac:dyDescent="0.3">
      <c r="A40" s="10"/>
      <c r="B40" s="10"/>
      <c r="C40" s="10"/>
      <c r="D40" s="49" t="s">
        <v>51</v>
      </c>
      <c r="E40" s="50"/>
      <c r="F40" s="24">
        <v>8350</v>
      </c>
      <c r="G40" s="34">
        <v>3690</v>
      </c>
      <c r="H40" s="21">
        <f t="shared" si="0"/>
        <v>44.191616766467071</v>
      </c>
    </row>
    <row r="41" spans="1:8" x14ac:dyDescent="0.3">
      <c r="A41" s="8" t="s">
        <v>52</v>
      </c>
      <c r="B41" s="8"/>
      <c r="C41" s="8"/>
      <c r="D41" s="51" t="s">
        <v>53</v>
      </c>
      <c r="E41" s="52"/>
      <c r="F41" s="31">
        <f>F42</f>
        <v>3327705.8499999996</v>
      </c>
      <c r="G41" s="32">
        <v>0</v>
      </c>
      <c r="H41" s="21">
        <f t="shared" si="0"/>
        <v>0</v>
      </c>
    </row>
    <row r="42" spans="1:8" ht="13.2" customHeight="1" x14ac:dyDescent="0.3">
      <c r="A42" s="9"/>
      <c r="B42" s="10" t="s">
        <v>54</v>
      </c>
      <c r="C42" s="9"/>
      <c r="D42" s="49" t="s">
        <v>55</v>
      </c>
      <c r="E42" s="50"/>
      <c r="F42" s="24">
        <f>F43+F46+F48</f>
        <v>3327705.8499999996</v>
      </c>
      <c r="G42" s="25">
        <v>0</v>
      </c>
      <c r="H42" s="21">
        <f t="shared" si="0"/>
        <v>0</v>
      </c>
    </row>
    <row r="43" spans="1:8" ht="13.2" customHeight="1" x14ac:dyDescent="0.3">
      <c r="A43" s="9"/>
      <c r="B43" s="10"/>
      <c r="C43" s="7" t="s">
        <v>20</v>
      </c>
      <c r="D43" s="49" t="s">
        <v>21</v>
      </c>
      <c r="E43" s="50"/>
      <c r="F43" s="24">
        <f>F44+F45</f>
        <v>86806</v>
      </c>
      <c r="G43" s="25">
        <v>0</v>
      </c>
      <c r="H43" s="21">
        <f t="shared" si="0"/>
        <v>0</v>
      </c>
    </row>
    <row r="44" spans="1:8" ht="13.2" customHeight="1" x14ac:dyDescent="0.3">
      <c r="A44" s="9"/>
      <c r="B44" s="10"/>
      <c r="C44" s="7"/>
      <c r="D44" s="49" t="s">
        <v>56</v>
      </c>
      <c r="E44" s="50"/>
      <c r="F44" s="24">
        <v>64900</v>
      </c>
      <c r="G44" s="25">
        <v>0</v>
      </c>
      <c r="H44" s="21">
        <f t="shared" si="0"/>
        <v>0</v>
      </c>
    </row>
    <row r="45" spans="1:8" ht="19.2" customHeight="1" x14ac:dyDescent="0.3">
      <c r="A45" s="9"/>
      <c r="B45" s="10"/>
      <c r="C45" s="7"/>
      <c r="D45" s="49" t="s">
        <v>57</v>
      </c>
      <c r="E45" s="50"/>
      <c r="F45" s="24">
        <v>21906</v>
      </c>
      <c r="G45" s="25">
        <v>0</v>
      </c>
      <c r="H45" s="21">
        <f t="shared" si="0"/>
        <v>0</v>
      </c>
    </row>
    <row r="46" spans="1:8" ht="13.2" customHeight="1" x14ac:dyDescent="0.3">
      <c r="A46" s="10"/>
      <c r="B46" s="10"/>
      <c r="C46" s="10" t="s">
        <v>36</v>
      </c>
      <c r="D46" s="49" t="s">
        <v>21</v>
      </c>
      <c r="E46" s="50"/>
      <c r="F46" s="24">
        <f>F47</f>
        <v>2704963.38</v>
      </c>
      <c r="G46" s="25">
        <v>0</v>
      </c>
      <c r="H46" s="21">
        <f t="shared" si="0"/>
        <v>0</v>
      </c>
    </row>
    <row r="47" spans="1:8" ht="20.399999999999999" customHeight="1" x14ac:dyDescent="0.3">
      <c r="A47" s="10"/>
      <c r="B47" s="10"/>
      <c r="C47" s="10"/>
      <c r="D47" s="49" t="s">
        <v>58</v>
      </c>
      <c r="E47" s="50"/>
      <c r="F47" s="24">
        <v>2704963.38</v>
      </c>
      <c r="G47" s="25">
        <v>0</v>
      </c>
      <c r="H47" s="21">
        <f t="shared" si="0"/>
        <v>0</v>
      </c>
    </row>
    <row r="48" spans="1:8" ht="13.8" customHeight="1" x14ac:dyDescent="0.3">
      <c r="A48" s="10"/>
      <c r="B48" s="10"/>
      <c r="C48" s="10" t="s">
        <v>38</v>
      </c>
      <c r="D48" s="49" t="s">
        <v>21</v>
      </c>
      <c r="E48" s="50"/>
      <c r="F48" s="24">
        <f>F49</f>
        <v>535936.47</v>
      </c>
      <c r="G48" s="25">
        <v>0</v>
      </c>
      <c r="H48" s="21">
        <f t="shared" si="0"/>
        <v>0</v>
      </c>
    </row>
    <row r="49" spans="1:8" ht="20.399999999999999" customHeight="1" x14ac:dyDescent="0.3">
      <c r="A49" s="10"/>
      <c r="B49" s="10"/>
      <c r="C49" s="10"/>
      <c r="D49" s="49" t="s">
        <v>59</v>
      </c>
      <c r="E49" s="50"/>
      <c r="F49" s="24">
        <v>535936.47</v>
      </c>
      <c r="G49" s="25">
        <v>0</v>
      </c>
      <c r="H49" s="21">
        <f t="shared" si="0"/>
        <v>0</v>
      </c>
    </row>
    <row r="50" spans="1:8" x14ac:dyDescent="0.3">
      <c r="A50" s="8" t="s">
        <v>60</v>
      </c>
      <c r="B50" s="8"/>
      <c r="C50" s="8"/>
      <c r="D50" s="51" t="s">
        <v>61</v>
      </c>
      <c r="E50" s="52"/>
      <c r="F50" s="31">
        <f>F51+F54</f>
        <v>122749.99999999999</v>
      </c>
      <c r="G50" s="31">
        <f>G51+G54</f>
        <v>80847.16</v>
      </c>
      <c r="H50" s="21">
        <f t="shared" si="0"/>
        <v>65.863266802444002</v>
      </c>
    </row>
    <row r="51" spans="1:8" ht="13.2" customHeight="1" x14ac:dyDescent="0.3">
      <c r="A51" s="9"/>
      <c r="B51" s="10" t="s">
        <v>62</v>
      </c>
      <c r="C51" s="9"/>
      <c r="D51" s="49" t="s">
        <v>63</v>
      </c>
      <c r="E51" s="50"/>
      <c r="F51" s="24">
        <f>F52</f>
        <v>32750</v>
      </c>
      <c r="G51" s="24">
        <f>G52</f>
        <v>30847.66</v>
      </c>
      <c r="H51" s="21">
        <f t="shared" si="0"/>
        <v>94.191328244274814</v>
      </c>
    </row>
    <row r="52" spans="1:8" ht="13.2" customHeight="1" x14ac:dyDescent="0.3">
      <c r="A52" s="10"/>
      <c r="B52" s="10"/>
      <c r="C52" s="10" t="s">
        <v>13</v>
      </c>
      <c r="D52" s="49" t="s">
        <v>14</v>
      </c>
      <c r="E52" s="50"/>
      <c r="F52" s="24">
        <f>F53</f>
        <v>32750</v>
      </c>
      <c r="G52" s="24">
        <f>G53</f>
        <v>30847.66</v>
      </c>
      <c r="H52" s="21">
        <f t="shared" si="0"/>
        <v>94.191328244274814</v>
      </c>
    </row>
    <row r="53" spans="1:8" ht="13.2" customHeight="1" x14ac:dyDescent="0.3">
      <c r="A53" s="10"/>
      <c r="B53" s="10"/>
      <c r="C53" s="10"/>
      <c r="D53" s="49" t="s">
        <v>64</v>
      </c>
      <c r="E53" s="50"/>
      <c r="F53" s="24">
        <v>32750</v>
      </c>
      <c r="G53" s="34">
        <v>30847.66</v>
      </c>
      <c r="H53" s="21">
        <f t="shared" si="0"/>
        <v>94.191328244274814</v>
      </c>
    </row>
    <row r="54" spans="1:8" ht="13.2" customHeight="1" x14ac:dyDescent="0.3">
      <c r="A54" s="9"/>
      <c r="B54" s="10" t="s">
        <v>65</v>
      </c>
      <c r="C54" s="9"/>
      <c r="D54" s="49" t="s">
        <v>66</v>
      </c>
      <c r="E54" s="50"/>
      <c r="F54" s="24">
        <f>F55+F58+F60</f>
        <v>89999.999999999985</v>
      </c>
      <c r="G54" s="24">
        <f>G55+G58+G60</f>
        <v>49999.5</v>
      </c>
      <c r="H54" s="21">
        <f t="shared" si="0"/>
        <v>55.555000000000007</v>
      </c>
    </row>
    <row r="55" spans="1:8" ht="13.2" customHeight="1" x14ac:dyDescent="0.3">
      <c r="A55" s="9"/>
      <c r="B55" s="10"/>
      <c r="C55" s="7" t="s">
        <v>20</v>
      </c>
      <c r="D55" s="49" t="s">
        <v>21</v>
      </c>
      <c r="E55" s="50"/>
      <c r="F55" s="24">
        <f>F56+F57</f>
        <v>40000</v>
      </c>
      <c r="G55" s="25">
        <v>0</v>
      </c>
      <c r="H55" s="21">
        <f t="shared" si="0"/>
        <v>0</v>
      </c>
    </row>
    <row r="56" spans="1:8" ht="13.2" customHeight="1" x14ac:dyDescent="0.3">
      <c r="A56" s="9"/>
      <c r="B56" s="10"/>
      <c r="C56" s="9"/>
      <c r="D56" s="47" t="s">
        <v>67</v>
      </c>
      <c r="E56" s="48"/>
      <c r="F56" s="24">
        <v>25000</v>
      </c>
      <c r="G56" s="25">
        <v>0</v>
      </c>
      <c r="H56" s="21">
        <f t="shared" si="0"/>
        <v>0</v>
      </c>
    </row>
    <row r="57" spans="1:8" ht="13.2" customHeight="1" x14ac:dyDescent="0.3">
      <c r="A57" s="9"/>
      <c r="B57" s="10"/>
      <c r="C57" s="9"/>
      <c r="D57" s="47" t="s">
        <v>68</v>
      </c>
      <c r="E57" s="48"/>
      <c r="F57" s="24">
        <v>15000</v>
      </c>
      <c r="G57" s="25">
        <v>0</v>
      </c>
      <c r="H57" s="21">
        <f t="shared" si="0"/>
        <v>0</v>
      </c>
    </row>
    <row r="58" spans="1:8" ht="13.2" customHeight="1" x14ac:dyDescent="0.3">
      <c r="A58" s="10"/>
      <c r="B58" s="10"/>
      <c r="C58" s="10" t="s">
        <v>36</v>
      </c>
      <c r="D58" s="49" t="s">
        <v>21</v>
      </c>
      <c r="E58" s="50"/>
      <c r="F58" s="24">
        <f>F59</f>
        <v>44737.24</v>
      </c>
      <c r="G58" s="24">
        <f>G59</f>
        <v>44736.800000000003</v>
      </c>
      <c r="H58" s="21">
        <f t="shared" si="0"/>
        <v>99.999016479335793</v>
      </c>
    </row>
    <row r="59" spans="1:8" ht="18" customHeight="1" x14ac:dyDescent="0.3">
      <c r="A59" s="10"/>
      <c r="B59" s="10"/>
      <c r="C59" s="10"/>
      <c r="D59" s="49" t="s">
        <v>69</v>
      </c>
      <c r="E59" s="50"/>
      <c r="F59" s="24">
        <v>44737.24</v>
      </c>
      <c r="G59" s="34">
        <v>44736.800000000003</v>
      </c>
      <c r="H59" s="21">
        <f t="shared" si="0"/>
        <v>99.999016479335793</v>
      </c>
    </row>
    <row r="60" spans="1:8" x14ac:dyDescent="0.3">
      <c r="A60" s="10"/>
      <c r="B60" s="10"/>
      <c r="C60" s="10" t="s">
        <v>38</v>
      </c>
      <c r="D60" s="49" t="s">
        <v>21</v>
      </c>
      <c r="E60" s="50"/>
      <c r="F60" s="24">
        <f>F61</f>
        <v>5262.76</v>
      </c>
      <c r="G60" s="24">
        <f>G61</f>
        <v>5262.7</v>
      </c>
      <c r="H60" s="21">
        <f t="shared" si="0"/>
        <v>99.998859913809483</v>
      </c>
    </row>
    <row r="61" spans="1:8" ht="18.600000000000001" customHeight="1" x14ac:dyDescent="0.3">
      <c r="A61" s="10"/>
      <c r="B61" s="10"/>
      <c r="C61" s="10"/>
      <c r="D61" s="49" t="s">
        <v>69</v>
      </c>
      <c r="E61" s="50"/>
      <c r="F61" s="24">
        <v>5262.76</v>
      </c>
      <c r="G61" s="34">
        <v>5262.7</v>
      </c>
      <c r="H61" s="21">
        <f t="shared" si="0"/>
        <v>99.998859913809483</v>
      </c>
    </row>
    <row r="62" spans="1:8" x14ac:dyDescent="0.3">
      <c r="A62" s="44" t="s">
        <v>70</v>
      </c>
      <c r="B62" s="45"/>
      <c r="C62" s="45"/>
      <c r="D62" s="45"/>
      <c r="E62" s="45"/>
      <c r="F62" s="31">
        <f>F5+F9+F22+F33+F37+F41+F50</f>
        <v>9044758.7400000002</v>
      </c>
      <c r="G62" s="31">
        <f>G5+G9+G22+G33+G37+G41+G50</f>
        <v>99108.160000000003</v>
      </c>
      <c r="H62" s="21">
        <f t="shared" si="0"/>
        <v>1.0957523893003254</v>
      </c>
    </row>
  </sheetData>
  <mergeCells count="61">
    <mergeCell ref="D13:E13"/>
    <mergeCell ref="D3:E3"/>
    <mergeCell ref="D4:E4"/>
    <mergeCell ref="D5:E5"/>
    <mergeCell ref="D8:E8"/>
    <mergeCell ref="D9:E9"/>
    <mergeCell ref="D10:E10"/>
    <mergeCell ref="D11:E11"/>
    <mergeCell ref="D12:E12"/>
    <mergeCell ref="D7:E7"/>
    <mergeCell ref="D6:E6"/>
    <mergeCell ref="D25:E2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37:E37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A62:E62"/>
    <mergeCell ref="B1:I1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2017-08-21T11:42:03Z</dcterms:modified>
</cp:coreProperties>
</file>